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https://logiteng-my.sharepoint.com/personal/katia_custodio_logiteng_com1/Documents/Documents/INFRASA_FTC/Diligencia_02/4_Qualif_TecnProfissional/"/>
    </mc:Choice>
  </mc:AlternateContent>
  <xr:revisionPtr revIDLastSave="3" documentId="8_{8F963540-5CBA-445E-AF02-15A05A057408}" xr6:coauthVersionLast="47" xr6:coauthVersionMax="47" xr10:uidLastSave="{8F622E4E-8867-42CE-B35A-11160B928894}"/>
  <bookViews>
    <workbookView xWindow="-108" yWindow="-108" windowWidth="23256" windowHeight="12456" xr2:uid="{E1A37246-800B-48EE-B2D9-E9F02A60E8FE}"/>
  </bookViews>
  <sheets>
    <sheet name="Vitor Canato"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2" i="1" l="1"/>
  <c r="I21" i="1"/>
  <c r="J21" i="1" s="1"/>
  <c r="I18" i="1"/>
  <c r="I20" i="1"/>
  <c r="J20" i="1" s="1"/>
  <c r="I19" i="1"/>
  <c r="J19" i="1" s="1"/>
  <c r="J8" i="1"/>
  <c r="I9" i="1"/>
  <c r="J9" i="1" s="1"/>
  <c r="J10" i="1"/>
  <c r="J11" i="1"/>
  <c r="J12" i="1"/>
  <c r="I13" i="1"/>
  <c r="J13" i="1" s="1"/>
  <c r="I14" i="1"/>
  <c r="J14" i="1" s="1"/>
  <c r="I15" i="1"/>
  <c r="J15" i="1" s="1"/>
  <c r="J16" i="1"/>
  <c r="I17" i="1"/>
  <c r="J17" i="1" s="1"/>
  <c r="J18" i="1" l="1"/>
  <c r="I7" i="1"/>
  <c r="J7" i="1" s="1"/>
  <c r="I6" i="1"/>
  <c r="J6" i="1" s="1"/>
</calcChain>
</file>

<file path=xl/sharedStrings.xml><?xml version="1.0" encoding="utf-8"?>
<sst xmlns="http://schemas.openxmlformats.org/spreadsheetml/2006/main" count="100" uniqueCount="88">
  <si>
    <t>2620230003696</t>
  </si>
  <si>
    <t>CIA ESTADUAL DE HABITACAO DO RJ CEHAB RJ</t>
  </si>
  <si>
    <t>ART</t>
  </si>
  <si>
    <t>Engenheiro Responsável Técnico pelos projetos de pavimentação, geotecnia e contenções</t>
  </si>
  <si>
    <t>Observações</t>
  </si>
  <si>
    <t>28027230221371725</t>
  </si>
  <si>
    <t>2620220009350</t>
  </si>
  <si>
    <t>28027230221577244</t>
  </si>
  <si>
    <t>RESPONSÁVEL TÉCNICO E ENGENHEIRO PLENO DE PAVIMENTAÇÃO DOS SERVIÇOS TÉCNICOS ESPECIALIZADOS DE SUPERVISÃO E APOIO À FISCALIZAÇÃO NA EXECUÇÃO DAS AÇÕES DE MANUTENÇÃO E RESTAURAÇÃO RODOVIÁRIA, OBJETO DO CONTRATO DNIT/TT Nº 795/2018-00</t>
  </si>
  <si>
    <t>2620220002280</t>
  </si>
  <si>
    <t>28027230220293111</t>
  </si>
  <si>
    <t>ARTERIS S/A</t>
  </si>
  <si>
    <t>Responsável Técnico dos serviços de levantamento de campo e elaboração de plano plurianual de investimento em pavimentos - SP-294 Bauru/SP a Pauliceia/SP; SP-304 Jaú/SP a Americana/SP; SP-308 Piracicaba/SP a Charqueada/SP; SP-284 Assis/SP a Martinópolis/SP; SP-293 Duartina/SP a Cabrália Paulista/SP; SP-331 Ocauçu/SP a Gália/SP; SP-425 Parapuã/SP a Martinópolis/SP; SP-261 Lençóis Paulistas/SP a Pederneiras/SP; SP-197 Brotas/SP a Torrinha/SP; SP-191 Charqueada/SP a Rio Claro/SP</t>
  </si>
  <si>
    <t>2620200006014</t>
  </si>
  <si>
    <t>28027230200689439</t>
  </si>
  <si>
    <t>ESTUDOS DE VIABILIDADE TÉCNICA, ECONÔMICA E AMBIENTAL - EVTEA PARA TRANSPOSIÇÃO DA VIA FÉRREA NO MUNICÍPIO DE EMBU-GUAÇU-SP, OS SERVIÇOS REALIZADOS INCLUÍRAM A ANÁLISE DAS LINHAS FÉRREAS EF-050/265/364/SP EM UM PERÍODO DE 30 ANOS, QUE CONTARAM COM SIMULAÇÕES DE TRÁFEGO QUE CONSIDERARAM 9 PASSAGENS DE TRANSPOSIÇÃO DA VIA FÉRREA COM UMA MÉDIA DE TRÁFEGO DE 60 TRENS POR DIA, INTERROMPENDO O TRÁFEGO URBANO POR 3,7 MINUTOS A CADA TRAVESSIA. AS SOLUÇÕES DAS TRANSPOSIÇÕES DA VIA FÉRREA ENVOLVERAM 58.713 VEÍCULOS/DIA</t>
  </si>
  <si>
    <t>2620200005070</t>
  </si>
  <si>
    <t>28027230200649214</t>
  </si>
  <si>
    <t>DEPARTAMENTO NACIONAL DE INFRAESTRUTURA DE TRANSPORTES - DNIT</t>
  </si>
  <si>
    <t>Atividade Técnica: 1) Supervisão, Manutenção, Rodovia. 174,50000 quilômetro. 2) Fiscalização, Reparo, Rodovia. 174,50000
quilômetro</t>
  </si>
  <si>
    <t>Atividade Técnica: 1) Elaboração, Projeto básico, Rodovia. 1,00000 unidade</t>
  </si>
  <si>
    <t>Atividade Técnica: 1) Elaboração, Levantamento, Rodovia. 833,00000 quilômetro</t>
  </si>
  <si>
    <t>Atividade Técnica: 1) Coordenação, Estudo de viabilidade ambiental, Ferrovia. 1,00000 unidade. 2) Coordenação, Estudo de viabilidade econômica, Ferrovia. 1,00000 unidade. 3) Coordenação, Estudo de viabilidade técnica, Ferrovia. 1,00000 unidade</t>
  </si>
  <si>
    <t>Atividade Técnica: 1) Supervisão, Execução, Rodovia. 91,80000 quilômetro</t>
  </si>
  <si>
    <t>EXECUÇÃO DOS SERVIÇOS DE APOIO TÉCNICO - SUPERVISÃO DA EXECUÇÃO DAS OBRAS DO CREMA E DEMAIS OBRAS DE MANUTENÇÃO RODOVIÁRIA. MINHA PARTICIPAÇÃO EFETIVO SE DEU DE 19/02/2016 À 19/08/2016</t>
  </si>
  <si>
    <t>2620190009626</t>
  </si>
  <si>
    <t>28027230191186258</t>
  </si>
  <si>
    <t>Atividade Técnica: 1) Consultoria, Análise, Pavimento Flexível (CBUQ). 117,60 quilômetro. 2) Consultoria, Análise, Pavimento Rígido. 117,60 quilômetro</t>
  </si>
  <si>
    <t>CONCESSIONARIA ROTA DO OESTE S.A</t>
  </si>
  <si>
    <t>PRESTAÇÃO DE SERVIÇOS DE ENGENHARIA CIVIL DE CONSULTORIA NA ELABORAÇÃO DA ANÁLISE DA COMPATIBILIDADE DA ESTRUTURA DE PAVIMENTO PROJETADA E EXECUTADA NA DUPLICAÇÃO DOS 120 KM DO TRECHO SUL, DA BR-163/MT, BEM COMO DIAGNÓSTICO DA CONDIÇÃO ATUAL DO MESMO A PARTIR DA ANÁLISE DAS CONDIÇÕES ESTRUTURAIS POR SONDAGENS E ENSAIOS. ETAPA 01: ANÁLISE DA ADEQUABILIDADE DO PAVIMENTO AO TRÁFEGO, ETAPA 2: ANÁLISE DAS CARACTERÍSTICAS ESTRUTURAIS DO PAVIMENTO EXECUTADO</t>
  </si>
  <si>
    <t>2620190002053</t>
  </si>
  <si>
    <t>28027230190272039</t>
  </si>
  <si>
    <t>DEPARTAMENTO NACIONAL DE INFRA ESTRUTURA DE TRANSPORTES DNIT</t>
  </si>
  <si>
    <t>Atividade Técnica: 1) Assessoria, Estudo, Tráfego, Rodoviário. 140,87000 quilômetro. 2) Assessoria, Execução, Rodovia. 140,87000 quilômetro. 3) Assessoria, Execução, Obras. 140,87000 quilômetro</t>
  </si>
  <si>
    <t>PRESTAÇÃO DE SERVIÇOS DE ENGENHARIA CIVIL COMO ENG. AUXILIAR NA EXECUÇÃO DOS SERVIÇOS DE APOIO E ASSESSORAMENTO AO DNIT, NO ACOMPANHAMENTO DA EXECUÇÃO DAS OBRAS E SERVIÇOS DE CONSTRUÇÃO DO
RODOANEL METROPOLITANO DE SÃO PAULO (RODOANEL MÁRIO COVAS). TRECHO OESTE - EXTENSÃO; 32 KM, TRECHO SUL EXTENSÃO; 61,4 KM, TRECHO NORTE - EXTENSÃO TOTAL DE 47,47 KM. TOTALIZANDO 140,87 KM</t>
  </si>
  <si>
    <t>2620180009369</t>
  </si>
  <si>
    <t>28027230181537635</t>
  </si>
  <si>
    <t>Atividade Técnica: 1) Execução, Orçamento, Obras. 52,56 quilômetro</t>
  </si>
  <si>
    <t>PRESTAÇÃO DE SERVIÇOS DE ENGENHARIA CIVIL RESPONSÁVEL PELO ORÇAMENTO DAS OBRAS, NA ELABORAÇÃO DO ESTUDO DE VIABILIDADE TÉCNICA, ECONÔMICA E AMBIENTAL (EVTEA) PARA CONSTRUÇÃO, ADEQUAÇÃO DE CAPACIDADE, MELHORIAS NA SEGURANÇA E CORREÇÃO DE PONTOS CRÍTICOS NA RODOVIA FEDERAL BR-374</t>
  </si>
  <si>
    <t>2620180004695</t>
  </si>
  <si>
    <t>28027230180832652</t>
  </si>
  <si>
    <t>Atividade Técnica: 1) Supervisão, Projeto, Rodovia. 410,00000 quilômetro</t>
  </si>
  <si>
    <t>Prestação de Serviços de Apoio Técnico á Superintendência Regional do DNIT no Estado de São Paulo e Respectivas Unidades Locais, Supervisão da Execução das Obras do CREMA e Demais Obras de Manutenção Rodoviária, Além da Elaboração e Análise de Projetos e Anteprojetos nas Rodovias BR-459/SP, BR-101/SP e BR-488/SP</t>
  </si>
  <si>
    <t>2620160008313</t>
  </si>
  <si>
    <t>92221220160750036</t>
  </si>
  <si>
    <t>Atividade Técnica: 1) Elaboração, Projeto, Rodovia. 505,32000 quilômetro</t>
  </si>
  <si>
    <t>ELABORAÇÃO DE PROJETOS REFERENTE AOS SERVIÇOS DE EXECUÇÃO DE LEVANTAMENTOS DE PAVIMENTO, IRI, DEFLECTOMÉTRICO E IGG EM SEGMENTOS DO LOTE II. ART REGULARIZADA ATRAVÉS DO PROTOCOLO Nº 101085/2016 E PROCESSO Nº A-362/2016 TOMO 01</t>
  </si>
  <si>
    <t>RODOVIAS INTEGRADAS DO PARANA S/A - VIAPAR</t>
  </si>
  <si>
    <t>2620160008315</t>
  </si>
  <si>
    <t>ELABORAÇÃO DE PROJETO DE MANUTENÇÃO DOS PAVIMENTOS DE 47,83 km DE RODOVIA SOB CONCESSÃO DA VIAPAR (LOTE 02 DO ANEL DE INTEGRAÇÃO DO PARANÁ). ART REGULARIZADA ATRAVÉS DO PROTOCOLO Nº 101086/2016 E PROCESSO Nº A-362/2016 TOMO 02</t>
  </si>
  <si>
    <t>92221220160751905</t>
  </si>
  <si>
    <t>Atividade Técnica: 1) Elaboração, Projeto, Rodovia. 47,83000 quilômetro</t>
  </si>
  <si>
    <t>RODOVIAS INTEGRADAS DO PARANÁ S/A - VIAPAR</t>
  </si>
  <si>
    <t>2620160007555</t>
  </si>
  <si>
    <t>92221220140304089</t>
  </si>
  <si>
    <t>Atividade Técnica: 1) Elaboração, Projeto, Levantamento. 1,00000 unidade</t>
  </si>
  <si>
    <t>ENGENHEIRO DE TRÁFEGO PARA SERVIÇOS DE LEVANTAMENTO DEFLECTOMÉTRICO EM 577,47 KM, INVENTÁRIO DE SUPERFÍCIE (IGG/LVD), ELABORAÇÃO DE PROJETO DE MANUTENÇÃO 24,4 KM, LEVANTAMENTO DE IRREGULARIDADE LONGITUDINAL DO PAVIMENTO 48,8 KM</t>
  </si>
  <si>
    <t>RODOVIAS INTEGRADAS DO PARANÁ S.A</t>
  </si>
  <si>
    <t>Inicio</t>
  </si>
  <si>
    <t>Fim</t>
  </si>
  <si>
    <t>Dias</t>
  </si>
  <si>
    <t>Anos</t>
  </si>
  <si>
    <t>*</t>
  </si>
  <si>
    <t>Inicio Original</t>
  </si>
  <si>
    <t>Fim Original</t>
  </si>
  <si>
    <t>Concomitância</t>
  </si>
  <si>
    <r>
      <t xml:space="preserve">FUNÇÃO: </t>
    </r>
    <r>
      <rPr>
        <sz val="10"/>
        <color rgb="FF000000"/>
        <rFont val="Times New Roman"/>
        <family val="1"/>
      </rPr>
      <t>Coordenador Operacional</t>
    </r>
  </si>
  <si>
    <r>
      <t xml:space="preserve">NOME DO PROFISSIONAL: </t>
    </r>
    <r>
      <rPr>
        <sz val="10"/>
        <color rgb="FF000000"/>
        <rFont val="Times New Roman"/>
        <family val="1"/>
      </rPr>
      <t>Vitor Canato</t>
    </r>
  </si>
  <si>
    <r>
      <t xml:space="preserve">GRADUAÇÃO: </t>
    </r>
    <r>
      <rPr>
        <sz val="10"/>
        <color rgb="FF000000"/>
        <rFont val="Times New Roman"/>
        <family val="1"/>
      </rPr>
      <t xml:space="preserve">Engenheiro </t>
    </r>
    <r>
      <rPr>
        <b/>
        <sz val="10"/>
        <color rgb="FF000000"/>
        <rFont val="Times New Roman"/>
        <family val="1"/>
      </rPr>
      <t>Civil</t>
    </r>
  </si>
  <si>
    <t>Nº</t>
  </si>
  <si>
    <t>CONTRATADA</t>
  </si>
  <si>
    <t>DESCRIÇÃO</t>
  </si>
  <si>
    <t>CAT</t>
  </si>
  <si>
    <t>28027230230494149</t>
  </si>
  <si>
    <t>92221220131641825</t>
  </si>
  <si>
    <t>CARIOCA CHRISTIANI - NIELSEN ENGENHARIA S.A.</t>
  </si>
  <si>
    <t>92221220131641016</t>
  </si>
  <si>
    <t xml:space="preserve">ENGENHEIRO DE TRÁFEGO DOS SERVIÇOS DE ELABORAÇÃO DO PROJETO FUNCIONAL DO ALTEAMENTO DO GREIDE ENTRE OS QUILÔMETROS 79 E 90 DA RODOVIA FERNÃO DIAS, BR-381 </t>
  </si>
  <si>
    <t>ENGENHEIRO DE TRÁFEGO DOS SERVIÇOS DE CONSULTORIA, REVISÃO E ADEQUAÇÃO DOS PROJETOS DE PAVIMENTAÇÃO,  NECESSÁRIOS À IMPLANTAÇÃO DO SEGMENTO DE CONTORNO RODOVIÁRIO DA CIDADE DE VOLTA REDONDA</t>
  </si>
  <si>
    <t>92221220131587369</t>
  </si>
  <si>
    <t>AUTOPISTA FERNÃO DIAS S.A.</t>
  </si>
  <si>
    <t>ENGENHEIRO DE TRÁFEGO DOS SERVIÇOS DE ELABORAÇÃO DE DIMENSIONAMENTO DE PAVIMENTO NOVO PARA MELHORIAS NA BR-381/SP</t>
  </si>
  <si>
    <t>ELABORAÇÃO DE PROJETO DE PAVIMENTAÇÃO</t>
  </si>
  <si>
    <t>Elaboração de projeto de pavimentação</t>
  </si>
  <si>
    <t>Serviços de consultoria, revisão e adequação dos projetos de pavimentação</t>
  </si>
  <si>
    <t>Serviços de elaboração de dimensionamento de pavimento novo para melhorias na BR-381/SP</t>
  </si>
  <si>
    <t>Serviços de elaboração do projeto funcional do alteamento do greide</t>
  </si>
  <si>
    <r>
      <t xml:space="preserve">CREA: </t>
    </r>
    <r>
      <rPr>
        <sz val="10"/>
        <color rgb="FF000000"/>
        <rFont val="Times New Roman"/>
        <family val="1"/>
      </rPr>
      <t>5063215000/D-SP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</si>
</sst>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5" x14ac:knownFonts="1">
    <font>
      <sz val="11"/>
      <color theme="1"/>
      <name val="Calibri"/>
      <family val="2"/>
      <scheme val="minor"/>
    </font>
    <font>
      <b/>
      <sz val="10"/>
      <color rgb="FF000000"/>
      <name val="Times New Roman"/>
      <family val="1"/>
    </font>
    <font>
      <sz val="10"/>
      <color rgb="FF000000"/>
      <name val="Times New Roman"/>
      <family val="1"/>
    </font>
    <font>
      <sz val="11"/>
      <name val="Calibri"/>
      <family val="2"/>
      <scheme val="minor"/>
    </font>
    <font>
      <b/>
      <sz val="11"/>
      <color theme="1"/>
      <name val="Calibri"/>
      <family val="2"/>
      <scheme val="minor"/>
    </font>
  </fonts>
  <fills count="3">
    <fill>
      <patternFill patternType="none"/>
    </fill>
    <fill>
      <patternFill patternType="gray125"/>
    </fill>
    <fill>
      <patternFill patternType="solid">
        <fgColor rgb="FFE8E8E8"/>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style="double">
        <color indexed="64"/>
      </bottom>
      <diagonal/>
    </border>
  </borders>
  <cellStyleXfs count="1">
    <xf numFmtId="0" fontId="0" fillId="0" borderId="0"/>
  </cellStyleXfs>
  <cellXfs count="23">
    <xf numFmtId="0" fontId="0" fillId="0" borderId="0" xfId="0"/>
    <xf numFmtId="0" fontId="0" fillId="0" borderId="0" xfId="0" applyAlignment="1">
      <alignment vertical="center"/>
    </xf>
    <xf numFmtId="0" fontId="0" fillId="0" borderId="0" xfId="0" applyAlignment="1">
      <alignment vertical="center" wrapText="1"/>
    </xf>
    <xf numFmtId="164" fontId="0" fillId="0" borderId="0" xfId="0" applyNumberFormat="1" applyAlignment="1">
      <alignment vertical="center"/>
    </xf>
    <xf numFmtId="0" fontId="0" fillId="0" borderId="0" xfId="0" applyAlignment="1">
      <alignment horizontal="center" vertical="center"/>
    </xf>
    <xf numFmtId="0" fontId="1" fillId="2" borderId="2" xfId="0" applyFont="1" applyFill="1" applyBorder="1" applyAlignment="1">
      <alignment vertical="center"/>
    </xf>
    <xf numFmtId="0" fontId="1" fillId="2" borderId="3" xfId="0" applyFont="1" applyFill="1" applyBorder="1" applyAlignment="1">
      <alignment vertical="center"/>
    </xf>
    <xf numFmtId="0" fontId="1" fillId="2" borderId="4" xfId="0" applyFont="1" applyFill="1" applyBorder="1" applyAlignment="1">
      <alignment vertical="center"/>
    </xf>
    <xf numFmtId="0" fontId="1" fillId="2" borderId="5" xfId="0" applyFont="1" applyFill="1" applyBorder="1" applyAlignment="1">
      <alignment vertical="center"/>
    </xf>
    <xf numFmtId="0" fontId="1" fillId="0" borderId="0" xfId="0" applyFont="1" applyAlignment="1">
      <alignment vertical="center"/>
    </xf>
    <xf numFmtId="17" fontId="0" fillId="0" borderId="0" xfId="0" applyNumberFormat="1" applyAlignment="1">
      <alignment vertical="center"/>
    </xf>
    <xf numFmtId="0" fontId="3" fillId="0" borderId="1" xfId="0" applyFont="1" applyBorder="1" applyAlignment="1">
      <alignment horizontal="center" vertical="center"/>
    </xf>
    <xf numFmtId="49" fontId="3" fillId="0" borderId="1" xfId="0" applyNumberFormat="1" applyFont="1" applyBorder="1" applyAlignment="1">
      <alignment vertical="center" wrapText="1"/>
    </xf>
    <xf numFmtId="0" fontId="3" fillId="0" borderId="1" xfId="0" applyFont="1" applyBorder="1" applyAlignment="1">
      <alignment vertical="center" wrapText="1"/>
    </xf>
    <xf numFmtId="14" fontId="3" fillId="0" borderId="1" xfId="0" applyNumberFormat="1" applyFont="1" applyBorder="1" applyAlignment="1">
      <alignment vertical="center"/>
    </xf>
    <xf numFmtId="0" fontId="3" fillId="0" borderId="1" xfId="0" applyFont="1" applyBorder="1" applyAlignment="1">
      <alignment vertical="center"/>
    </xf>
    <xf numFmtId="164" fontId="3" fillId="0" borderId="1" xfId="0" applyNumberFormat="1" applyFont="1" applyBorder="1" applyAlignment="1">
      <alignment vertical="center"/>
    </xf>
    <xf numFmtId="0" fontId="3" fillId="0" borderId="0" xfId="0" applyFont="1" applyAlignment="1">
      <alignment vertical="center"/>
    </xf>
    <xf numFmtId="49" fontId="3" fillId="0" borderId="1" xfId="0" applyNumberFormat="1" applyFont="1" applyBorder="1" applyAlignment="1">
      <alignment vertical="center"/>
    </xf>
    <xf numFmtId="0" fontId="1" fillId="2" borderId="2" xfId="0" applyFont="1" applyFill="1" applyBorder="1" applyAlignment="1">
      <alignment vertical="center"/>
    </xf>
    <xf numFmtId="0" fontId="1" fillId="2" borderId="3" xfId="0" applyFont="1" applyFill="1" applyBorder="1" applyAlignment="1">
      <alignment vertical="center"/>
    </xf>
    <xf numFmtId="0" fontId="1" fillId="2" borderId="4" xfId="0" applyFont="1" applyFill="1" applyBorder="1" applyAlignment="1">
      <alignment vertical="center"/>
    </xf>
    <xf numFmtId="0" fontId="4" fillId="0" borderId="0" xfId="0" applyFon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41E2E-0DF8-4980-BEFE-2314D78AAF61}">
  <dimension ref="A1:M25"/>
  <sheetViews>
    <sheetView showGridLines="0" tabSelected="1" topLeftCell="F15" workbookViewId="0">
      <selection activeCell="I22" sqref="I22"/>
    </sheetView>
  </sheetViews>
  <sheetFormatPr defaultColWidth="9.109375" defaultRowHeight="14.4" x14ac:dyDescent="0.3"/>
  <cols>
    <col min="1" max="1" width="9.109375" style="1"/>
    <col min="2" max="2" width="14.109375" style="1" bestFit="1" customWidth="1"/>
    <col min="3" max="3" width="19.88671875" style="1" bestFit="1" customWidth="1"/>
    <col min="4" max="4" width="47.88671875" style="1" customWidth="1"/>
    <col min="5" max="5" width="46.5546875" style="1" customWidth="1"/>
    <col min="6" max="6" width="87.5546875" style="1" customWidth="1"/>
    <col min="7" max="9" width="10.5546875" style="1" bestFit="1" customWidth="1"/>
    <col min="10" max="10" width="9.44140625" style="1" bestFit="1" customWidth="1"/>
    <col min="11" max="11" width="14.109375" style="4" customWidth="1"/>
    <col min="12" max="12" width="11.77734375" style="1" customWidth="1"/>
    <col min="13" max="13" width="11.6640625" style="1" customWidth="1"/>
    <col min="14" max="16384" width="9.109375" style="1"/>
  </cols>
  <sheetData>
    <row r="1" spans="1:13" ht="15.6" thickTop="1" thickBot="1" x14ac:dyDescent="0.35">
      <c r="A1" s="19" t="s">
        <v>66</v>
      </c>
      <c r="B1" s="20"/>
      <c r="C1" s="20"/>
      <c r="D1" s="20"/>
      <c r="E1" s="21"/>
    </row>
    <row r="2" spans="1:13" ht="15.6" thickTop="1" thickBot="1" x14ac:dyDescent="0.35">
      <c r="A2" s="5" t="s">
        <v>67</v>
      </c>
      <c r="B2" s="6"/>
      <c r="C2" s="6"/>
      <c r="D2" s="6"/>
      <c r="E2" s="7"/>
    </row>
    <row r="3" spans="1:13" ht="15.6" thickTop="1" thickBot="1" x14ac:dyDescent="0.35">
      <c r="A3" s="19" t="s">
        <v>68</v>
      </c>
      <c r="B3" s="20"/>
      <c r="C3" s="20"/>
      <c r="D3" s="21"/>
      <c r="E3" s="8" t="s">
        <v>87</v>
      </c>
      <c r="K3" s="1"/>
    </row>
    <row r="4" spans="1:13" ht="15.6" thickTop="1" thickBot="1" x14ac:dyDescent="0.35">
      <c r="A4" s="9"/>
      <c r="B4" s="9"/>
      <c r="C4" s="9"/>
      <c r="D4" s="9"/>
      <c r="E4" s="9"/>
      <c r="K4" s="1"/>
    </row>
    <row r="5" spans="1:13" ht="15.6" thickTop="1" thickBot="1" x14ac:dyDescent="0.35">
      <c r="A5" s="5" t="s">
        <v>69</v>
      </c>
      <c r="B5" s="5" t="s">
        <v>2</v>
      </c>
      <c r="C5" s="5" t="s">
        <v>72</v>
      </c>
      <c r="D5" s="5" t="s">
        <v>71</v>
      </c>
      <c r="E5" s="5" t="s">
        <v>70</v>
      </c>
      <c r="F5" s="5" t="s">
        <v>4</v>
      </c>
      <c r="G5" s="5" t="s">
        <v>58</v>
      </c>
      <c r="H5" s="5" t="s">
        <v>59</v>
      </c>
      <c r="I5" s="5" t="s">
        <v>60</v>
      </c>
      <c r="J5" s="5" t="s">
        <v>61</v>
      </c>
      <c r="K5" s="5" t="s">
        <v>65</v>
      </c>
      <c r="L5" s="5" t="s">
        <v>63</v>
      </c>
      <c r="M5" s="5" t="s">
        <v>64</v>
      </c>
    </row>
    <row r="6" spans="1:13" ht="29.4" thickTop="1" x14ac:dyDescent="0.3">
      <c r="A6" s="11">
        <v>1</v>
      </c>
      <c r="B6" s="18" t="s">
        <v>0</v>
      </c>
      <c r="C6" s="18" t="s">
        <v>7</v>
      </c>
      <c r="D6" s="13" t="s">
        <v>20</v>
      </c>
      <c r="E6" s="13" t="s">
        <v>1</v>
      </c>
      <c r="F6" s="15" t="s">
        <v>3</v>
      </c>
      <c r="G6" s="14">
        <v>44585</v>
      </c>
      <c r="H6" s="14">
        <v>45005</v>
      </c>
      <c r="I6" s="15">
        <f>_xlfn.DAYS(H6,G6)</f>
        <v>420</v>
      </c>
      <c r="J6" s="16">
        <f>I6/365</f>
        <v>1.1506849315068493</v>
      </c>
      <c r="K6" s="11"/>
      <c r="L6" s="15"/>
      <c r="M6" s="15"/>
    </row>
    <row r="7" spans="1:13" ht="57.6" x14ac:dyDescent="0.3">
      <c r="A7" s="11">
        <v>2</v>
      </c>
      <c r="B7" s="18" t="s">
        <v>6</v>
      </c>
      <c r="C7" s="18" t="s">
        <v>5</v>
      </c>
      <c r="D7" s="13" t="s">
        <v>19</v>
      </c>
      <c r="E7" s="13" t="s">
        <v>18</v>
      </c>
      <c r="F7" s="13" t="s">
        <v>8</v>
      </c>
      <c r="G7" s="14">
        <v>43409</v>
      </c>
      <c r="H7" s="14">
        <v>44504</v>
      </c>
      <c r="I7" s="15">
        <f>_xlfn.DAYS(H7,G7)</f>
        <v>1095</v>
      </c>
      <c r="J7" s="16">
        <f t="shared" ref="J7:J17" si="0">I7/365</f>
        <v>3</v>
      </c>
      <c r="K7" s="11"/>
      <c r="L7" s="15"/>
      <c r="M7" s="15"/>
    </row>
    <row r="8" spans="1:13" ht="72" x14ac:dyDescent="0.3">
      <c r="A8" s="11">
        <v>3</v>
      </c>
      <c r="B8" s="18" t="s">
        <v>9</v>
      </c>
      <c r="C8" s="18" t="s">
        <v>10</v>
      </c>
      <c r="D8" s="13" t="s">
        <v>21</v>
      </c>
      <c r="E8" s="13" t="s">
        <v>11</v>
      </c>
      <c r="F8" s="13" t="s">
        <v>12</v>
      </c>
      <c r="G8" s="14">
        <v>43482</v>
      </c>
      <c r="H8" s="14">
        <v>43799</v>
      </c>
      <c r="I8" s="15">
        <v>0</v>
      </c>
      <c r="J8" s="16">
        <f t="shared" si="0"/>
        <v>0</v>
      </c>
      <c r="K8" s="11"/>
      <c r="L8" s="15"/>
      <c r="M8" s="15"/>
    </row>
    <row r="9" spans="1:13" s="17" customFormat="1" ht="100.8" x14ac:dyDescent="0.3">
      <c r="A9" s="11">
        <v>4</v>
      </c>
      <c r="B9" s="18" t="s">
        <v>13</v>
      </c>
      <c r="C9" s="18" t="s">
        <v>14</v>
      </c>
      <c r="D9" s="13" t="s">
        <v>22</v>
      </c>
      <c r="E9" s="13" t="s">
        <v>18</v>
      </c>
      <c r="F9" s="13" t="s">
        <v>15</v>
      </c>
      <c r="G9" s="14">
        <v>43263</v>
      </c>
      <c r="H9" s="14">
        <v>43371</v>
      </c>
      <c r="I9" s="15">
        <f t="shared" ref="I9:I17" si="1">_xlfn.DAYS(H9,G9)</f>
        <v>108</v>
      </c>
      <c r="J9" s="16">
        <f t="shared" si="0"/>
        <v>0.29589041095890412</v>
      </c>
      <c r="K9" s="11" t="s">
        <v>62</v>
      </c>
      <c r="L9" s="14">
        <v>43201</v>
      </c>
      <c r="M9" s="14"/>
    </row>
    <row r="10" spans="1:13" ht="43.2" x14ac:dyDescent="0.3">
      <c r="A10" s="11">
        <v>5</v>
      </c>
      <c r="B10" s="18" t="s">
        <v>16</v>
      </c>
      <c r="C10" s="18" t="s">
        <v>17</v>
      </c>
      <c r="D10" s="13" t="s">
        <v>23</v>
      </c>
      <c r="E10" s="13" t="s">
        <v>18</v>
      </c>
      <c r="F10" s="13" t="s">
        <v>24</v>
      </c>
      <c r="G10" s="14">
        <v>42419</v>
      </c>
      <c r="H10" s="14">
        <v>42601</v>
      </c>
      <c r="I10" s="15">
        <v>0</v>
      </c>
      <c r="J10" s="16">
        <f t="shared" si="0"/>
        <v>0</v>
      </c>
      <c r="K10" s="11" t="s">
        <v>62</v>
      </c>
      <c r="L10" s="15"/>
      <c r="M10" s="15"/>
    </row>
    <row r="11" spans="1:13" ht="86.4" x14ac:dyDescent="0.3">
      <c r="A11" s="11">
        <v>6</v>
      </c>
      <c r="B11" s="18" t="s">
        <v>25</v>
      </c>
      <c r="C11" s="18" t="s">
        <v>26</v>
      </c>
      <c r="D11" s="13" t="s">
        <v>27</v>
      </c>
      <c r="E11" s="15" t="s">
        <v>28</v>
      </c>
      <c r="F11" s="13" t="s">
        <v>29</v>
      </c>
      <c r="G11" s="14">
        <v>42618</v>
      </c>
      <c r="H11" s="14">
        <v>42739</v>
      </c>
      <c r="I11" s="15">
        <v>0</v>
      </c>
      <c r="J11" s="16">
        <f t="shared" si="0"/>
        <v>0</v>
      </c>
      <c r="K11" s="11" t="s">
        <v>62</v>
      </c>
      <c r="L11" s="15"/>
      <c r="M11" s="15"/>
    </row>
    <row r="12" spans="1:13" s="17" customFormat="1" ht="86.4" x14ac:dyDescent="0.3">
      <c r="A12" s="11">
        <v>7</v>
      </c>
      <c r="B12" s="12" t="s">
        <v>30</v>
      </c>
      <c r="C12" s="12" t="s">
        <v>31</v>
      </c>
      <c r="D12" s="13" t="s">
        <v>33</v>
      </c>
      <c r="E12" s="13" t="s">
        <v>32</v>
      </c>
      <c r="F12" s="13" t="s">
        <v>34</v>
      </c>
      <c r="G12" s="14">
        <v>42339</v>
      </c>
      <c r="H12" s="14">
        <v>42400</v>
      </c>
      <c r="I12" s="15">
        <v>0</v>
      </c>
      <c r="J12" s="16">
        <f t="shared" si="0"/>
        <v>0</v>
      </c>
      <c r="K12" s="11" t="s">
        <v>62</v>
      </c>
      <c r="L12" s="15"/>
      <c r="M12" s="15"/>
    </row>
    <row r="13" spans="1:13" ht="57.6" x14ac:dyDescent="0.3">
      <c r="A13" s="11">
        <v>8</v>
      </c>
      <c r="B13" s="12" t="s">
        <v>35</v>
      </c>
      <c r="C13" s="12" t="s">
        <v>36</v>
      </c>
      <c r="D13" s="13" t="s">
        <v>37</v>
      </c>
      <c r="E13" s="13" t="s">
        <v>18</v>
      </c>
      <c r="F13" s="13" t="s">
        <v>38</v>
      </c>
      <c r="G13" s="14">
        <v>41519</v>
      </c>
      <c r="H13" s="14">
        <v>41729</v>
      </c>
      <c r="I13" s="15">
        <f t="shared" si="1"/>
        <v>210</v>
      </c>
      <c r="J13" s="16">
        <f t="shared" si="0"/>
        <v>0.57534246575342463</v>
      </c>
      <c r="K13" s="11"/>
      <c r="L13" s="15"/>
      <c r="M13" s="15"/>
    </row>
    <row r="14" spans="1:13" ht="57.6" x14ac:dyDescent="0.3">
      <c r="A14" s="11">
        <v>9</v>
      </c>
      <c r="B14" s="12" t="s">
        <v>39</v>
      </c>
      <c r="C14" s="12" t="s">
        <v>40</v>
      </c>
      <c r="D14" s="13" t="s">
        <v>41</v>
      </c>
      <c r="E14" s="13" t="s">
        <v>18</v>
      </c>
      <c r="F14" s="13" t="s">
        <v>42</v>
      </c>
      <c r="G14" s="14">
        <v>42057</v>
      </c>
      <c r="H14" s="14">
        <v>43262</v>
      </c>
      <c r="I14" s="15">
        <f t="shared" si="1"/>
        <v>1205</v>
      </c>
      <c r="J14" s="16">
        <f t="shared" si="0"/>
        <v>3.3013698630136985</v>
      </c>
      <c r="K14" s="11" t="s">
        <v>62</v>
      </c>
      <c r="L14" s="15"/>
      <c r="M14" s="14">
        <v>43262</v>
      </c>
    </row>
    <row r="15" spans="1:13" ht="43.2" x14ac:dyDescent="0.3">
      <c r="A15" s="11">
        <v>10</v>
      </c>
      <c r="B15" s="12" t="s">
        <v>43</v>
      </c>
      <c r="C15" s="12" t="s">
        <v>44</v>
      </c>
      <c r="D15" s="13" t="s">
        <v>45</v>
      </c>
      <c r="E15" s="13" t="s">
        <v>47</v>
      </c>
      <c r="F15" s="13" t="s">
        <v>46</v>
      </c>
      <c r="G15" s="14">
        <v>41306</v>
      </c>
      <c r="H15" s="14">
        <v>41439</v>
      </c>
      <c r="I15" s="15">
        <f t="shared" si="1"/>
        <v>133</v>
      </c>
      <c r="J15" s="16">
        <f t="shared" si="0"/>
        <v>0.36438356164383562</v>
      </c>
      <c r="K15" s="11"/>
      <c r="L15" s="15"/>
      <c r="M15" s="15"/>
    </row>
    <row r="16" spans="1:13" ht="43.2" x14ac:dyDescent="0.3">
      <c r="A16" s="11">
        <v>11</v>
      </c>
      <c r="B16" s="12" t="s">
        <v>48</v>
      </c>
      <c r="C16" s="12" t="s">
        <v>50</v>
      </c>
      <c r="D16" s="13" t="s">
        <v>51</v>
      </c>
      <c r="E16" s="13" t="s">
        <v>52</v>
      </c>
      <c r="F16" s="13" t="s">
        <v>49</v>
      </c>
      <c r="G16" s="14">
        <v>42066</v>
      </c>
      <c r="H16" s="14">
        <v>42168</v>
      </c>
      <c r="I16" s="15">
        <v>0</v>
      </c>
      <c r="J16" s="16">
        <f t="shared" si="0"/>
        <v>0</v>
      </c>
      <c r="K16" s="11" t="s">
        <v>62</v>
      </c>
      <c r="L16" s="15"/>
      <c r="M16" s="15"/>
    </row>
    <row r="17" spans="1:13" ht="43.2" x14ac:dyDescent="0.3">
      <c r="A17" s="11">
        <v>12</v>
      </c>
      <c r="B17" s="12" t="s">
        <v>53</v>
      </c>
      <c r="C17" s="12" t="s">
        <v>54</v>
      </c>
      <c r="D17" s="13" t="s">
        <v>55</v>
      </c>
      <c r="E17" s="13" t="s">
        <v>57</v>
      </c>
      <c r="F17" s="13" t="s">
        <v>56</v>
      </c>
      <c r="G17" s="14">
        <v>41730</v>
      </c>
      <c r="H17" s="14">
        <v>41820</v>
      </c>
      <c r="I17" s="15">
        <f t="shared" si="1"/>
        <v>90</v>
      </c>
      <c r="J17" s="16">
        <f t="shared" si="0"/>
        <v>0.24657534246575341</v>
      </c>
      <c r="K17" s="11" t="s">
        <v>62</v>
      </c>
      <c r="L17" s="14">
        <v>41687</v>
      </c>
      <c r="M17" s="15"/>
    </row>
    <row r="18" spans="1:13" x14ac:dyDescent="0.3">
      <c r="A18" s="11">
        <v>13</v>
      </c>
      <c r="B18" s="12"/>
      <c r="C18" s="12" t="s">
        <v>73</v>
      </c>
      <c r="D18" s="13" t="s">
        <v>83</v>
      </c>
      <c r="E18" s="13" t="s">
        <v>1</v>
      </c>
      <c r="F18" s="13" t="s">
        <v>82</v>
      </c>
      <c r="G18" s="14">
        <v>45006</v>
      </c>
      <c r="H18" s="14">
        <v>45322</v>
      </c>
      <c r="I18" s="15">
        <f t="shared" ref="I18:I19" si="2">_xlfn.DAYS(H18,G18)</f>
        <v>316</v>
      </c>
      <c r="J18" s="16">
        <f t="shared" ref="J18" si="3">I18/365</f>
        <v>0.86575342465753424</v>
      </c>
      <c r="K18" s="11"/>
      <c r="L18" s="14">
        <v>44585</v>
      </c>
      <c r="M18" s="15"/>
    </row>
    <row r="19" spans="1:13" ht="42" customHeight="1" x14ac:dyDescent="0.3">
      <c r="A19" s="11">
        <v>14</v>
      </c>
      <c r="B19" s="12"/>
      <c r="C19" s="12" t="s">
        <v>74</v>
      </c>
      <c r="D19" s="13" t="s">
        <v>84</v>
      </c>
      <c r="E19" s="13" t="s">
        <v>75</v>
      </c>
      <c r="F19" s="13" t="s">
        <v>78</v>
      </c>
      <c r="G19" s="14">
        <v>41432</v>
      </c>
      <c r="H19" s="14">
        <v>41493</v>
      </c>
      <c r="I19" s="15">
        <f t="shared" si="2"/>
        <v>61</v>
      </c>
      <c r="J19" s="16">
        <f t="shared" ref="J19" si="4">I19/365</f>
        <v>0.16712328767123288</v>
      </c>
      <c r="K19" s="11"/>
      <c r="L19" s="14"/>
      <c r="M19" s="15"/>
    </row>
    <row r="20" spans="1:13" ht="46.2" customHeight="1" x14ac:dyDescent="0.3">
      <c r="A20" s="11">
        <v>15</v>
      </c>
      <c r="B20" s="12"/>
      <c r="C20" s="12" t="s">
        <v>76</v>
      </c>
      <c r="D20" s="13" t="s">
        <v>86</v>
      </c>
      <c r="E20" s="13" t="s">
        <v>80</v>
      </c>
      <c r="F20" s="13" t="s">
        <v>77</v>
      </c>
      <c r="G20" s="14">
        <v>40665</v>
      </c>
      <c r="H20" s="14">
        <v>40801</v>
      </c>
      <c r="I20" s="15">
        <f t="shared" ref="I20:I21" si="5">_xlfn.DAYS(H20,G20)</f>
        <v>136</v>
      </c>
      <c r="J20" s="16">
        <f t="shared" ref="J20:J21" si="6">I20/365</f>
        <v>0.37260273972602742</v>
      </c>
      <c r="K20" s="11"/>
      <c r="L20" s="14"/>
      <c r="M20" s="15"/>
    </row>
    <row r="21" spans="1:13" ht="46.2" customHeight="1" x14ac:dyDescent="0.3">
      <c r="A21" s="11">
        <v>16</v>
      </c>
      <c r="B21" s="12"/>
      <c r="C21" s="12" t="s">
        <v>79</v>
      </c>
      <c r="D21" s="13" t="s">
        <v>85</v>
      </c>
      <c r="E21" s="13" t="s">
        <v>80</v>
      </c>
      <c r="F21" s="13" t="s">
        <v>81</v>
      </c>
      <c r="G21" s="14">
        <v>40389</v>
      </c>
      <c r="H21" s="14">
        <v>40479</v>
      </c>
      <c r="I21" s="15">
        <f t="shared" si="5"/>
        <v>90</v>
      </c>
      <c r="J21" s="16">
        <f t="shared" si="6"/>
        <v>0.24657534246575341</v>
      </c>
      <c r="K21" s="11"/>
      <c r="L21" s="14"/>
      <c r="M21" s="15"/>
    </row>
    <row r="22" spans="1:13" ht="46.2" customHeight="1" x14ac:dyDescent="0.3">
      <c r="I22" s="22">
        <f>SUM(I6:I21)/365</f>
        <v>10.586301369863014</v>
      </c>
      <c r="K22" s="1"/>
    </row>
    <row r="23" spans="1:13" x14ac:dyDescent="0.3">
      <c r="K23" s="1"/>
    </row>
    <row r="25" spans="1:13" x14ac:dyDescent="0.3">
      <c r="B25" s="2"/>
      <c r="C25" s="2"/>
      <c r="D25" s="2"/>
      <c r="E25" s="2"/>
      <c r="F25" s="2"/>
      <c r="G25" s="10"/>
      <c r="H25" s="10"/>
      <c r="J25" s="3"/>
    </row>
  </sheetData>
  <mergeCells count="2">
    <mergeCell ref="A1:E1"/>
    <mergeCell ref="A3:D3"/>
  </mergeCells>
  <pageMargins left="0.511811024" right="0.511811024" top="0.78740157499999996" bottom="0.78740157499999996" header="0.31496062000000002" footer="0.31496062000000002"/>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Vitor Canato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Canato</dc:creator>
  <cp:lastModifiedBy>Kátia Oliveira Custódio</cp:lastModifiedBy>
  <dcterms:created xsi:type="dcterms:W3CDTF">2023-07-31T05:47:20Z</dcterms:created>
  <dcterms:modified xsi:type="dcterms:W3CDTF">2024-04-15T20:26:20Z</dcterms:modified>
</cp:coreProperties>
</file>